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入力見本" sheetId="1" r:id="rId1"/>
    <sheet name="管理簿原本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足立晃一</author>
  </authors>
  <commentList>
    <comment ref="B6" authorId="0">
      <text>
        <r>
          <rPr>
            <sz val="9"/>
            <rFont val="ＭＳ Ｐゴシック"/>
            <family val="3"/>
          </rPr>
          <t>営業年度を入力して下さい</t>
        </r>
        <r>
          <rPr>
            <sz val="9"/>
            <rFont val="ＭＳ Ｐゴシック"/>
            <family val="3"/>
          </rPr>
          <t/>
        </r>
      </text>
    </comment>
    <comment ref="C10" authorId="0">
      <text>
        <r>
          <rPr>
            <sz val="9"/>
            <rFont val="ＭＳ Ｐゴシック"/>
            <family val="3"/>
          </rPr>
          <t xml:space="preserve">入社年月日を入力して下さい（西暦）
</t>
        </r>
      </text>
    </comment>
    <comment ref="F16" authorId="0">
      <text>
        <r>
          <rPr>
            <sz val="9"/>
            <rFont val="ＭＳ Ｐゴシック"/>
            <family val="3"/>
          </rPr>
          <t xml:space="preserve">前年度より繰り越した年次有給休暇の日数を入力して下さい
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取得月日を入力して下さい
</t>
        </r>
      </text>
    </comment>
  </commentList>
</comments>
</file>

<file path=xl/comments2.xml><?xml version="1.0" encoding="utf-8"?>
<comments xmlns="http://schemas.openxmlformats.org/spreadsheetml/2006/main">
  <authors>
    <author>足立晃一</author>
  </authors>
  <commentList>
    <comment ref="B8" authorId="0">
      <text>
        <r>
          <rPr>
            <sz val="9"/>
            <rFont val="ＭＳ Ｐゴシック"/>
            <family val="3"/>
          </rPr>
          <t>営業年度を入力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入社年月日を西暦で入力して下さい
</t>
        </r>
      </text>
    </comment>
    <comment ref="F19" authorId="0">
      <text>
        <r>
          <rPr>
            <sz val="9"/>
            <rFont val="ＭＳ Ｐゴシック"/>
            <family val="3"/>
          </rPr>
          <t>前年度からの繰越日数を入力して下さい</t>
        </r>
      </text>
    </comment>
    <comment ref="B44" authorId="0">
      <text>
        <r>
          <rPr>
            <sz val="9"/>
            <rFont val="ＭＳ Ｐゴシック"/>
            <family val="3"/>
          </rPr>
          <t>営業年度を入力</t>
        </r>
      </text>
    </comment>
    <comment ref="C49" authorId="0">
      <text>
        <r>
          <rPr>
            <sz val="9"/>
            <rFont val="ＭＳ Ｐゴシック"/>
            <family val="3"/>
          </rPr>
          <t xml:space="preserve">入社年月日を西暦で入力して下さい
</t>
        </r>
      </text>
    </comment>
    <comment ref="F55" authorId="0">
      <text>
        <r>
          <rPr>
            <sz val="9"/>
            <rFont val="ＭＳ Ｐゴシック"/>
            <family val="3"/>
          </rPr>
          <t>前年度からの繰越日数を入力して下さい</t>
        </r>
      </text>
    </comment>
    <comment ref="B80" authorId="0">
      <text>
        <r>
          <rPr>
            <sz val="9"/>
            <rFont val="ＭＳ Ｐゴシック"/>
            <family val="3"/>
          </rPr>
          <t>営業年度を入力</t>
        </r>
      </text>
    </comment>
    <comment ref="C85" authorId="0">
      <text>
        <r>
          <rPr>
            <sz val="9"/>
            <rFont val="ＭＳ Ｐゴシック"/>
            <family val="3"/>
          </rPr>
          <t xml:space="preserve">入社年月日を西暦で入力して下さい
</t>
        </r>
      </text>
    </comment>
    <comment ref="F91" authorId="0">
      <text>
        <r>
          <rPr>
            <sz val="9"/>
            <rFont val="ＭＳ Ｐゴシック"/>
            <family val="3"/>
          </rPr>
          <t>前年度からの繰越日数を入力して下さい</t>
        </r>
      </text>
    </comment>
    <comment ref="B116" authorId="0">
      <text>
        <r>
          <rPr>
            <sz val="9"/>
            <rFont val="ＭＳ Ｐゴシック"/>
            <family val="3"/>
          </rPr>
          <t>営業年度を入力</t>
        </r>
      </text>
    </comment>
    <comment ref="C121" authorId="0">
      <text>
        <r>
          <rPr>
            <sz val="9"/>
            <rFont val="ＭＳ Ｐゴシック"/>
            <family val="3"/>
          </rPr>
          <t xml:space="preserve">入社年月日を西暦で入力して下さい
</t>
        </r>
      </text>
    </comment>
    <comment ref="F127" authorId="0">
      <text>
        <r>
          <rPr>
            <sz val="9"/>
            <rFont val="ＭＳ Ｐゴシック"/>
            <family val="3"/>
          </rPr>
          <t>前年度からの繰越日数を入力して下さい</t>
        </r>
      </text>
    </comment>
    <comment ref="B152" authorId="0">
      <text>
        <r>
          <rPr>
            <sz val="9"/>
            <rFont val="ＭＳ Ｐゴシック"/>
            <family val="3"/>
          </rPr>
          <t>営業年度を入力</t>
        </r>
      </text>
    </comment>
    <comment ref="C157" authorId="0">
      <text>
        <r>
          <rPr>
            <sz val="9"/>
            <rFont val="ＭＳ Ｐゴシック"/>
            <family val="3"/>
          </rPr>
          <t xml:space="preserve">入社年月日を西暦で入力して下さい
</t>
        </r>
      </text>
    </comment>
    <comment ref="F163" authorId="0">
      <text>
        <r>
          <rPr>
            <sz val="9"/>
            <rFont val="ＭＳ Ｐゴシック"/>
            <family val="3"/>
          </rPr>
          <t>前年度からの繰越日数を入力して下さい</t>
        </r>
      </text>
    </comment>
    <comment ref="B188" authorId="0">
      <text>
        <r>
          <rPr>
            <sz val="9"/>
            <rFont val="ＭＳ Ｐゴシック"/>
            <family val="3"/>
          </rPr>
          <t>営業年度を入力</t>
        </r>
      </text>
    </comment>
    <comment ref="C193" authorId="0">
      <text>
        <r>
          <rPr>
            <sz val="9"/>
            <rFont val="ＭＳ Ｐゴシック"/>
            <family val="3"/>
          </rPr>
          <t xml:space="preserve">入社年月日を西暦で入力して下さい
</t>
        </r>
      </text>
    </comment>
    <comment ref="F199" authorId="0">
      <text>
        <r>
          <rPr>
            <sz val="9"/>
            <rFont val="ＭＳ Ｐゴシック"/>
            <family val="3"/>
          </rPr>
          <t>前年度からの繰越日数を入力して下さい</t>
        </r>
      </text>
    </comment>
  </commentList>
</comments>
</file>

<file path=xl/sharedStrings.xml><?xml version="1.0" encoding="utf-8"?>
<sst xmlns="http://schemas.openxmlformats.org/spreadsheetml/2006/main" count="208" uniqueCount="24">
  <si>
    <t>　　　年次有給休暇管理簿</t>
  </si>
  <si>
    <t>年度</t>
  </si>
  <si>
    <t>※黄色い網掛け部分を入力して下さい</t>
  </si>
  <si>
    <t>氏名</t>
  </si>
  <si>
    <t>※年次有給休暇の日数はフルタイムの場合</t>
  </si>
  <si>
    <t>入社日</t>
  </si>
  <si>
    <t>年</t>
  </si>
  <si>
    <t>月</t>
  </si>
  <si>
    <t>日</t>
  </si>
  <si>
    <t>で計算しています。</t>
  </si>
  <si>
    <t>※年次有給休暇の消化は、新たに付与された</t>
  </si>
  <si>
    <t>分からになっています。</t>
  </si>
  <si>
    <t>基準日</t>
  </si>
  <si>
    <t>から１年間</t>
  </si>
  <si>
    <t>入社年数</t>
  </si>
  <si>
    <t>年次有給休暇</t>
  </si>
  <si>
    <t>付与日数</t>
  </si>
  <si>
    <t>取得日数</t>
  </si>
  <si>
    <t>繰越日数</t>
  </si>
  <si>
    <t>残日数</t>
  </si>
  <si>
    <t>合計日数</t>
  </si>
  <si>
    <t>次年度繰越</t>
  </si>
  <si>
    <t>時効消滅</t>
  </si>
  <si>
    <t>年次有給休暇取得日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</si>
</sst>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年&quot;"/>
    <numFmt numFmtId="180" formatCode="#&quot;月&quot;"/>
    <numFmt numFmtId="181" formatCode="#&quot;日&quot;"/>
    <numFmt numFmtId="182" formatCode="#.#&quot;年&quot;"/>
  </numFmts>
  <fonts count="51">
    <font>
      <sz val="11"/>
      <color theme="1"/>
      <name val="Calibri"/>
      <family val="3"/>
    </font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rgb="FF3F3F76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1"/>
      <name val="HG丸ｺﾞｼｯｸM-PRO"/>
      <family val="3"/>
    </font>
    <font>
      <b/>
      <sz val="2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/>
      <top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ashed"/>
      <top/>
      <bottom style="thin"/>
    </border>
    <border>
      <left style="dashed"/>
      <right style="medium"/>
      <top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5" applyNumberFormat="0" applyFill="0" applyAlignment="0" applyProtection="0"/>
    <xf numFmtId="0" fontId="39" fillId="9" borderId="1" applyNumberFormat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5" fillId="0" borderId="9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14" fontId="46" fillId="0" borderId="0" xfId="0" applyNumberFormat="1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14" fontId="48" fillId="0" borderId="10" xfId="0" applyNumberFormat="1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9" fontId="0" fillId="33" borderId="16" xfId="0" applyNumberFormat="1" applyFill="1" applyBorder="1" applyAlignment="1">
      <alignment vertical="center"/>
    </xf>
    <xf numFmtId="180" fontId="0" fillId="33" borderId="17" xfId="0" applyNumberFormat="1" applyFill="1" applyBorder="1" applyAlignment="1">
      <alignment vertical="center"/>
    </xf>
    <xf numFmtId="181" fontId="0" fillId="33" borderId="18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179" fontId="0" fillId="34" borderId="20" xfId="0" applyNumberFormat="1" applyFill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81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33" borderId="29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18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45" fillId="0" borderId="43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182" fontId="0" fillId="0" borderId="24" xfId="0" applyNumberFormat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SheetLayoutView="100" workbookViewId="0" topLeftCell="A4">
      <selection activeCell="K13" sqref="K13"/>
    </sheetView>
  </sheetViews>
  <sheetFormatPr defaultColWidth="9.00390625" defaultRowHeight="15"/>
  <cols>
    <col min="1" max="1" width="1.8515625" style="0" customWidth="1"/>
    <col min="2" max="11" width="8.140625" style="0" customWidth="1"/>
  </cols>
  <sheetData>
    <row r="1" ht="13.5" hidden="1">
      <c r="C1" s="1"/>
    </row>
    <row r="2" spans="1:41" ht="13.5" hidden="1">
      <c r="A2">
        <v>0.5</v>
      </c>
      <c r="B2">
        <v>1.5</v>
      </c>
      <c r="C2">
        <v>2.5</v>
      </c>
      <c r="D2">
        <v>3.5</v>
      </c>
      <c r="E2">
        <v>4.5</v>
      </c>
      <c r="F2">
        <v>5.5</v>
      </c>
      <c r="G2">
        <v>6.5</v>
      </c>
      <c r="H2">
        <v>7.5</v>
      </c>
      <c r="I2">
        <v>8.5</v>
      </c>
      <c r="J2">
        <v>9.5</v>
      </c>
      <c r="K2">
        <v>10.5</v>
      </c>
      <c r="L2">
        <v>11.5</v>
      </c>
      <c r="M2">
        <v>12.5</v>
      </c>
      <c r="N2">
        <v>13.5</v>
      </c>
      <c r="O2">
        <v>14.5</v>
      </c>
      <c r="P2">
        <v>15.5</v>
      </c>
      <c r="Q2">
        <v>16.5</v>
      </c>
      <c r="R2">
        <v>17.5</v>
      </c>
      <c r="S2">
        <v>18.5</v>
      </c>
      <c r="T2">
        <v>19.5</v>
      </c>
      <c r="U2">
        <v>20.5</v>
      </c>
      <c r="V2">
        <v>21.5</v>
      </c>
      <c r="W2">
        <v>22.5</v>
      </c>
      <c r="X2">
        <v>23.5</v>
      </c>
      <c r="Y2">
        <v>24.5</v>
      </c>
      <c r="Z2">
        <v>25.5</v>
      </c>
      <c r="AA2">
        <v>26.5</v>
      </c>
      <c r="AB2">
        <v>27.5</v>
      </c>
      <c r="AC2">
        <v>28.5</v>
      </c>
      <c r="AD2">
        <v>29.5</v>
      </c>
      <c r="AE2">
        <v>30.5</v>
      </c>
      <c r="AF2">
        <v>31.5</v>
      </c>
      <c r="AG2">
        <v>32.5</v>
      </c>
      <c r="AH2">
        <v>33.5</v>
      </c>
      <c r="AI2">
        <v>34.5</v>
      </c>
      <c r="AJ2">
        <v>35.5</v>
      </c>
      <c r="AK2">
        <v>36.5</v>
      </c>
      <c r="AL2">
        <v>37.5</v>
      </c>
      <c r="AM2">
        <v>38.5</v>
      </c>
      <c r="AN2">
        <v>39.5</v>
      </c>
      <c r="AO2">
        <v>40.5</v>
      </c>
    </row>
    <row r="3" spans="1:41" ht="14.25" hidden="1">
      <c r="A3" s="2">
        <v>10</v>
      </c>
      <c r="B3" s="2">
        <v>11</v>
      </c>
      <c r="C3" s="2">
        <v>12</v>
      </c>
      <c r="D3" s="2">
        <v>14</v>
      </c>
      <c r="E3" s="2">
        <v>16</v>
      </c>
      <c r="F3" s="2">
        <v>18</v>
      </c>
      <c r="G3" s="2">
        <v>20</v>
      </c>
      <c r="H3" s="2">
        <v>20</v>
      </c>
      <c r="I3" s="49">
        <v>20</v>
      </c>
      <c r="J3" s="49">
        <v>20</v>
      </c>
      <c r="K3" s="49">
        <v>20</v>
      </c>
      <c r="L3" s="49">
        <v>20</v>
      </c>
      <c r="M3" s="49">
        <v>20</v>
      </c>
      <c r="N3" s="49">
        <v>20</v>
      </c>
      <c r="O3" s="49">
        <v>20</v>
      </c>
      <c r="P3" s="49">
        <v>20</v>
      </c>
      <c r="Q3" s="49">
        <v>20</v>
      </c>
      <c r="R3" s="49">
        <v>20</v>
      </c>
      <c r="S3" s="49">
        <v>20</v>
      </c>
      <c r="T3" s="49">
        <v>20</v>
      </c>
      <c r="U3" s="49">
        <v>20</v>
      </c>
      <c r="V3" s="49">
        <v>20</v>
      </c>
      <c r="W3" s="49">
        <v>20</v>
      </c>
      <c r="X3" s="49">
        <v>20</v>
      </c>
      <c r="Y3" s="49">
        <v>20</v>
      </c>
      <c r="Z3" s="49">
        <v>20</v>
      </c>
      <c r="AA3" s="49">
        <v>20</v>
      </c>
      <c r="AB3" s="49">
        <v>20</v>
      </c>
      <c r="AC3" s="49">
        <v>20</v>
      </c>
      <c r="AD3" s="49">
        <v>20</v>
      </c>
      <c r="AE3" s="49">
        <v>20</v>
      </c>
      <c r="AF3" s="49">
        <v>20</v>
      </c>
      <c r="AG3" s="49">
        <v>20</v>
      </c>
      <c r="AH3" s="49">
        <v>20</v>
      </c>
      <c r="AI3" s="49">
        <v>20</v>
      </c>
      <c r="AJ3" s="49">
        <v>20</v>
      </c>
      <c r="AK3" s="49">
        <v>20</v>
      </c>
      <c r="AL3" s="49">
        <v>20</v>
      </c>
      <c r="AM3" s="49">
        <v>20</v>
      </c>
      <c r="AN3" s="49">
        <v>20</v>
      </c>
      <c r="AO3" s="49">
        <v>20</v>
      </c>
    </row>
    <row r="4" ht="15">
      <c r="C4" s="1"/>
    </row>
    <row r="5" ht="55.5" customHeight="1">
      <c r="C5" s="4" t="s">
        <v>0</v>
      </c>
    </row>
    <row r="6" spans="2:7" ht="24" customHeight="1">
      <c r="B6" s="5">
        <v>2019</v>
      </c>
      <c r="C6" s="6" t="s">
        <v>1</v>
      </c>
      <c r="G6" t="s">
        <v>2</v>
      </c>
    </row>
    <row r="7" spans="2:5" ht="24" customHeight="1">
      <c r="B7" s="9" t="s">
        <v>3</v>
      </c>
      <c r="C7" s="9"/>
      <c r="D7" s="9"/>
      <c r="E7" s="9"/>
    </row>
    <row r="8" ht="15">
      <c r="G8" t="s">
        <v>4</v>
      </c>
    </row>
    <row r="9" spans="2:7" ht="15">
      <c r="B9" s="10" t="s">
        <v>5</v>
      </c>
      <c r="C9" s="11" t="s">
        <v>6</v>
      </c>
      <c r="D9" s="12" t="s">
        <v>7</v>
      </c>
      <c r="E9" s="13" t="s">
        <v>8</v>
      </c>
      <c r="G9" t="s">
        <v>9</v>
      </c>
    </row>
    <row r="10" spans="2:7" ht="15">
      <c r="B10" s="14"/>
      <c r="C10" s="15">
        <v>2015</v>
      </c>
      <c r="D10" s="16">
        <v>8</v>
      </c>
      <c r="E10" s="17">
        <v>1</v>
      </c>
      <c r="G10" t="s">
        <v>10</v>
      </c>
    </row>
    <row r="11" ht="15">
      <c r="G11" t="s">
        <v>11</v>
      </c>
    </row>
    <row r="12" spans="2:6" ht="15">
      <c r="B12" s="18" t="s">
        <v>12</v>
      </c>
      <c r="C12" s="19">
        <f>IF(D12&lt;4,B6+1,B6)</f>
        <v>2020</v>
      </c>
      <c r="D12" s="20">
        <f>IF(D10+6&gt;12,D10+6-12,D10+6)</f>
        <v>2</v>
      </c>
      <c r="E12" s="21">
        <f>E10</f>
        <v>1</v>
      </c>
      <c r="F12" s="1" t="s">
        <v>13</v>
      </c>
    </row>
    <row r="13" ht="15"/>
    <row r="14" spans="2:8" ht="21.75" customHeight="1">
      <c r="B14" s="50" t="s">
        <v>14</v>
      </c>
      <c r="C14" s="51">
        <f>C12-C10+(D12-D10)/12</f>
        <v>4.5</v>
      </c>
      <c r="E14" s="23" t="s">
        <v>15</v>
      </c>
      <c r="F14" s="24"/>
      <c r="G14" s="24"/>
      <c r="H14" s="25"/>
    </row>
    <row r="15" spans="5:8" ht="21.75" customHeight="1">
      <c r="E15" s="26" t="s">
        <v>16</v>
      </c>
      <c r="F15" s="27">
        <f>HLOOKUP((C12-C10+(D12-D10)/12),$A$2:$AO$3,2,0)</f>
        <v>16</v>
      </c>
      <c r="G15" s="28" t="s">
        <v>17</v>
      </c>
      <c r="H15" s="29">
        <f>COUNT(C21:C28,E21:E28,G21:G28,I21:I28,K21:K28)</f>
        <v>11</v>
      </c>
    </row>
    <row r="16" spans="5:8" ht="21.75" customHeight="1">
      <c r="E16" s="30" t="s">
        <v>18</v>
      </c>
      <c r="F16" s="31">
        <v>10</v>
      </c>
      <c r="G16" s="32" t="s">
        <v>19</v>
      </c>
      <c r="H16" s="33">
        <f>F17-H15</f>
        <v>15</v>
      </c>
    </row>
    <row r="17" spans="5:8" ht="21.75" customHeight="1">
      <c r="E17" s="34" t="s">
        <v>20</v>
      </c>
      <c r="F17" s="35">
        <f>F15+F16</f>
        <v>26</v>
      </c>
      <c r="G17" s="36" t="s">
        <v>21</v>
      </c>
      <c r="H17" s="37">
        <f>IF(F15-H15&gt;0,F15-H15,0)</f>
        <v>5</v>
      </c>
    </row>
    <row r="18" spans="7:8" ht="18.75" customHeight="1">
      <c r="G18" s="38" t="s">
        <v>22</v>
      </c>
      <c r="H18" s="38">
        <f>IF(F16&lt;F15-H15+F16,F16,F15-H15+F16)</f>
        <v>10</v>
      </c>
    </row>
    <row r="19" ht="18.75">
      <c r="B19" s="39" t="s">
        <v>23</v>
      </c>
    </row>
    <row r="20" spans="2:11" ht="30.75" customHeight="1">
      <c r="B20" s="40" t="s">
        <v>7</v>
      </c>
      <c r="C20" s="41" t="s">
        <v>8</v>
      </c>
      <c r="D20" s="40" t="s">
        <v>7</v>
      </c>
      <c r="E20" s="41" t="s">
        <v>8</v>
      </c>
      <c r="F20" s="40" t="s">
        <v>7</v>
      </c>
      <c r="G20" s="41" t="s">
        <v>8</v>
      </c>
      <c r="H20" s="40" t="s">
        <v>7</v>
      </c>
      <c r="I20" s="41" t="s">
        <v>8</v>
      </c>
      <c r="J20" s="40" t="s">
        <v>7</v>
      </c>
      <c r="K20" s="41" t="s">
        <v>8</v>
      </c>
    </row>
    <row r="21" spans="2:11" ht="30.75" customHeight="1">
      <c r="B21" s="42">
        <v>11</v>
      </c>
      <c r="C21" s="43">
        <v>5</v>
      </c>
      <c r="D21" s="42">
        <v>9</v>
      </c>
      <c r="E21" s="43">
        <v>10</v>
      </c>
      <c r="F21" s="42"/>
      <c r="G21" s="43"/>
      <c r="H21" s="42"/>
      <c r="I21" s="43"/>
      <c r="J21" s="42"/>
      <c r="K21" s="43"/>
    </row>
    <row r="22" spans="2:11" ht="30.75" customHeight="1">
      <c r="B22" s="44">
        <v>12</v>
      </c>
      <c r="C22" s="45">
        <v>10</v>
      </c>
      <c r="D22" s="44">
        <v>9</v>
      </c>
      <c r="E22" s="45">
        <v>18</v>
      </c>
      <c r="F22" s="44"/>
      <c r="G22" s="45"/>
      <c r="H22" s="44"/>
      <c r="I22" s="45"/>
      <c r="J22" s="44"/>
      <c r="K22" s="45"/>
    </row>
    <row r="23" spans="2:11" ht="30.75" customHeight="1">
      <c r="B23" s="44">
        <v>1</v>
      </c>
      <c r="C23" s="45">
        <v>3</v>
      </c>
      <c r="D23" s="44">
        <v>9</v>
      </c>
      <c r="E23" s="45">
        <v>25</v>
      </c>
      <c r="F23" s="44"/>
      <c r="G23" s="45"/>
      <c r="H23" s="44"/>
      <c r="I23" s="45"/>
      <c r="J23" s="44"/>
      <c r="K23" s="45"/>
    </row>
    <row r="24" spans="2:11" ht="30.75" customHeight="1">
      <c r="B24" s="44">
        <v>2</v>
      </c>
      <c r="C24" s="45">
        <v>20</v>
      </c>
      <c r="D24" s="44"/>
      <c r="E24" s="45"/>
      <c r="F24" s="44"/>
      <c r="G24" s="45"/>
      <c r="H24" s="44"/>
      <c r="I24" s="45"/>
      <c r="J24" s="44"/>
      <c r="K24" s="45"/>
    </row>
    <row r="25" spans="2:11" ht="30.75" customHeight="1">
      <c r="B25" s="44">
        <v>3</v>
      </c>
      <c r="C25" s="45">
        <v>4</v>
      </c>
      <c r="D25" s="44"/>
      <c r="E25" s="45"/>
      <c r="F25" s="44"/>
      <c r="G25" s="45"/>
      <c r="H25" s="44"/>
      <c r="I25" s="45"/>
      <c r="J25" s="44"/>
      <c r="K25" s="45"/>
    </row>
    <row r="26" spans="2:11" ht="30.75" customHeight="1">
      <c r="B26" s="44">
        <v>6</v>
      </c>
      <c r="C26" s="45">
        <v>20</v>
      </c>
      <c r="D26" s="44"/>
      <c r="E26" s="46"/>
      <c r="F26" s="44"/>
      <c r="G26" s="45"/>
      <c r="H26" s="44"/>
      <c r="I26" s="45"/>
      <c r="J26" s="44"/>
      <c r="K26" s="45"/>
    </row>
    <row r="27" spans="2:11" ht="30.75" customHeight="1">
      <c r="B27" s="44">
        <v>8</v>
      </c>
      <c r="C27" s="45">
        <v>3</v>
      </c>
      <c r="D27" s="44"/>
      <c r="E27" s="45"/>
      <c r="F27" s="44"/>
      <c r="G27" s="45"/>
      <c r="H27" s="44"/>
      <c r="I27" s="45"/>
      <c r="J27" s="44"/>
      <c r="K27" s="45"/>
    </row>
    <row r="28" spans="2:11" ht="30.75" customHeight="1">
      <c r="B28" s="47">
        <v>8</v>
      </c>
      <c r="C28" s="48">
        <v>7</v>
      </c>
      <c r="D28" s="47"/>
      <c r="E28" s="48"/>
      <c r="F28" s="47"/>
      <c r="G28" s="48"/>
      <c r="H28" s="47"/>
      <c r="I28" s="48"/>
      <c r="J28" s="47"/>
      <c r="K28" s="48"/>
    </row>
  </sheetData>
  <sheetProtection/>
  <mergeCells count="2">
    <mergeCell ref="E14:H14"/>
    <mergeCell ref="B9:B10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1"/>
  <sheetViews>
    <sheetView zoomScaleSheetLayoutView="100" workbookViewId="0" topLeftCell="A4">
      <selection activeCell="D11" sqref="D11"/>
    </sheetView>
  </sheetViews>
  <sheetFormatPr defaultColWidth="9.00390625" defaultRowHeight="15"/>
  <cols>
    <col min="1" max="1" width="1.8515625" style="0" customWidth="1"/>
    <col min="2" max="11" width="8.140625" style="0" customWidth="1"/>
  </cols>
  <sheetData>
    <row r="1" ht="13.5" hidden="1">
      <c r="C1" s="1"/>
    </row>
    <row r="2" spans="1:41" ht="13.5" hidden="1">
      <c r="A2">
        <v>0.5</v>
      </c>
      <c r="B2">
        <v>1.5</v>
      </c>
      <c r="C2">
        <v>2.5</v>
      </c>
      <c r="D2">
        <v>3.5</v>
      </c>
      <c r="E2">
        <v>4.5</v>
      </c>
      <c r="F2">
        <v>5.5</v>
      </c>
      <c r="G2">
        <v>6.5</v>
      </c>
      <c r="H2">
        <v>7.5</v>
      </c>
      <c r="I2">
        <v>8.5</v>
      </c>
      <c r="J2">
        <v>9.5</v>
      </c>
      <c r="K2">
        <v>10.5</v>
      </c>
      <c r="L2">
        <v>11.5</v>
      </c>
      <c r="M2">
        <v>12.5</v>
      </c>
      <c r="N2">
        <v>13.5</v>
      </c>
      <c r="O2">
        <v>14.5</v>
      </c>
      <c r="P2">
        <v>15.5</v>
      </c>
      <c r="Q2">
        <v>16.5</v>
      </c>
      <c r="R2">
        <v>17.5</v>
      </c>
      <c r="S2">
        <v>18.5</v>
      </c>
      <c r="T2">
        <v>19.5</v>
      </c>
      <c r="U2">
        <v>20.5</v>
      </c>
      <c r="V2">
        <v>21.5</v>
      </c>
      <c r="W2">
        <v>22.5</v>
      </c>
      <c r="X2">
        <v>23.5</v>
      </c>
      <c r="Y2">
        <v>24.5</v>
      </c>
      <c r="Z2">
        <v>25.5</v>
      </c>
      <c r="AA2">
        <v>26.5</v>
      </c>
      <c r="AB2">
        <v>27.5</v>
      </c>
      <c r="AC2">
        <v>28.5</v>
      </c>
      <c r="AD2">
        <v>29.5</v>
      </c>
      <c r="AE2">
        <v>30.5</v>
      </c>
      <c r="AF2">
        <v>31.5</v>
      </c>
      <c r="AG2">
        <v>32.5</v>
      </c>
      <c r="AH2">
        <v>33.5</v>
      </c>
      <c r="AI2">
        <v>34.5</v>
      </c>
      <c r="AJ2">
        <v>35.5</v>
      </c>
      <c r="AK2">
        <v>36.5</v>
      </c>
      <c r="AL2">
        <v>37.5</v>
      </c>
      <c r="AM2">
        <v>38.5</v>
      </c>
      <c r="AN2">
        <v>39.5</v>
      </c>
      <c r="AO2">
        <v>40.5</v>
      </c>
    </row>
    <row r="3" spans="1:41" ht="14.25" hidden="1">
      <c r="A3" s="2">
        <v>10</v>
      </c>
      <c r="B3" s="2">
        <v>11</v>
      </c>
      <c r="C3" s="2">
        <v>12</v>
      </c>
      <c r="D3" s="2">
        <v>14</v>
      </c>
      <c r="E3" s="2">
        <v>16</v>
      </c>
      <c r="F3" s="2">
        <v>18</v>
      </c>
      <c r="G3" s="2">
        <v>20</v>
      </c>
      <c r="H3" s="2">
        <v>20</v>
      </c>
      <c r="I3" s="49">
        <v>20</v>
      </c>
      <c r="J3" s="49">
        <v>20</v>
      </c>
      <c r="K3" s="49">
        <v>20</v>
      </c>
      <c r="L3" s="49">
        <v>20</v>
      </c>
      <c r="M3" s="49">
        <v>20</v>
      </c>
      <c r="N3" s="49">
        <v>20</v>
      </c>
      <c r="O3" s="49">
        <v>20</v>
      </c>
      <c r="P3" s="49">
        <v>20</v>
      </c>
      <c r="Q3" s="49">
        <v>20</v>
      </c>
      <c r="R3" s="49">
        <v>20</v>
      </c>
      <c r="S3" s="49">
        <v>20</v>
      </c>
      <c r="T3" s="49">
        <v>20</v>
      </c>
      <c r="U3" s="49">
        <v>20</v>
      </c>
      <c r="V3" s="49">
        <v>20</v>
      </c>
      <c r="W3" s="49">
        <v>20</v>
      </c>
      <c r="X3" s="49">
        <v>20</v>
      </c>
      <c r="Y3" s="49">
        <v>20</v>
      </c>
      <c r="Z3" s="49">
        <v>20</v>
      </c>
      <c r="AA3" s="49">
        <v>20</v>
      </c>
      <c r="AB3" s="49">
        <v>20</v>
      </c>
      <c r="AC3" s="49">
        <v>20</v>
      </c>
      <c r="AD3" s="49">
        <v>20</v>
      </c>
      <c r="AE3" s="49">
        <v>20</v>
      </c>
      <c r="AF3" s="49">
        <v>20</v>
      </c>
      <c r="AG3" s="49">
        <v>20</v>
      </c>
      <c r="AH3" s="49">
        <v>20</v>
      </c>
      <c r="AI3" s="49">
        <v>20</v>
      </c>
      <c r="AJ3" s="49">
        <v>20</v>
      </c>
      <c r="AK3" s="49">
        <v>20</v>
      </c>
      <c r="AL3" s="49">
        <v>20</v>
      </c>
      <c r="AM3" s="49">
        <v>20</v>
      </c>
      <c r="AN3" s="49">
        <v>20</v>
      </c>
      <c r="AO3" s="49">
        <v>20</v>
      </c>
    </row>
    <row r="4" spans="1:4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ht="15">
      <c r="C6" s="1"/>
    </row>
    <row r="7" ht="55.5" customHeight="1">
      <c r="C7" s="4" t="s">
        <v>0</v>
      </c>
    </row>
    <row r="8" spans="2:3" ht="24" customHeight="1">
      <c r="B8" s="5"/>
      <c r="C8" s="6" t="s">
        <v>1</v>
      </c>
    </row>
    <row r="9" spans="2:3" ht="24" customHeight="1">
      <c r="B9" s="7"/>
      <c r="C9" s="8"/>
    </row>
    <row r="10" spans="2:5" ht="24" customHeight="1">
      <c r="B10" s="9" t="s">
        <v>3</v>
      </c>
      <c r="C10" s="9"/>
      <c r="D10" s="9"/>
      <c r="E10" s="9"/>
    </row>
    <row r="11" ht="15"/>
    <row r="12" spans="2:5" ht="15">
      <c r="B12" s="10" t="s">
        <v>5</v>
      </c>
      <c r="C12" s="11" t="s">
        <v>6</v>
      </c>
      <c r="D12" s="12" t="s">
        <v>7</v>
      </c>
      <c r="E12" s="13" t="s">
        <v>8</v>
      </c>
    </row>
    <row r="13" spans="2:5" ht="15">
      <c r="B13" s="14"/>
      <c r="C13" s="15"/>
      <c r="D13" s="16"/>
      <c r="E13" s="17"/>
    </row>
    <row r="14" ht="15"/>
    <row r="15" spans="2:6" ht="15">
      <c r="B15" s="18" t="s">
        <v>12</v>
      </c>
      <c r="C15" s="19">
        <f>IF(D15&lt;4,B8+1,B8)</f>
        <v>0</v>
      </c>
      <c r="D15" s="20">
        <f>IF(D13+6&gt;12,D13+6-12,D13+6)</f>
        <v>6</v>
      </c>
      <c r="E15" s="21">
        <f>E13</f>
        <v>0</v>
      </c>
      <c r="F15" s="1" t="s">
        <v>13</v>
      </c>
    </row>
    <row r="16" ht="15"/>
    <row r="17" spans="2:8" ht="21.75" customHeight="1">
      <c r="B17" s="18" t="s">
        <v>14</v>
      </c>
      <c r="C17" s="22">
        <f>IF(C13&gt;0,C15-C13+(D15-D13)/12,"")</f>
      </c>
      <c r="E17" s="23" t="s">
        <v>15</v>
      </c>
      <c r="F17" s="24"/>
      <c r="G17" s="24"/>
      <c r="H17" s="25"/>
    </row>
    <row r="18" spans="5:8" ht="21.75" customHeight="1">
      <c r="E18" s="26" t="s">
        <v>16</v>
      </c>
      <c r="F18" s="27" t="e">
        <f>HLOOKUP(C17,$A$2:$AO$3,2,0)</f>
        <v>#N/A</v>
      </c>
      <c r="G18" s="28" t="s">
        <v>17</v>
      </c>
      <c r="H18" s="29">
        <f>COUNT(C24:C31,E24:E31,G24:G31,I24:I31,K24:K31)</f>
        <v>0</v>
      </c>
    </row>
    <row r="19" spans="5:8" ht="21.75" customHeight="1">
      <c r="E19" s="30" t="s">
        <v>18</v>
      </c>
      <c r="F19" s="31">
        <v>0</v>
      </c>
      <c r="G19" s="32" t="s">
        <v>19</v>
      </c>
      <c r="H19" s="33" t="e">
        <f>F20-H18</f>
        <v>#N/A</v>
      </c>
    </row>
    <row r="20" spans="5:8" ht="21.75" customHeight="1">
      <c r="E20" s="34" t="s">
        <v>20</v>
      </c>
      <c r="F20" s="35" t="e">
        <f>F18+F19</f>
        <v>#N/A</v>
      </c>
      <c r="G20" s="36" t="s">
        <v>21</v>
      </c>
      <c r="H20" s="37" t="e">
        <f>IF(F18-H18&gt;0,F18-H18,0)</f>
        <v>#N/A</v>
      </c>
    </row>
    <row r="21" spans="7:8" ht="18.75" customHeight="1">
      <c r="G21" s="38" t="s">
        <v>22</v>
      </c>
      <c r="H21" s="38" t="e">
        <f>IF(F19&lt;F18-H18+F19,F19,F18-H18+F19)</f>
        <v>#N/A</v>
      </c>
    </row>
    <row r="22" ht="18.75">
      <c r="B22" s="39" t="s">
        <v>23</v>
      </c>
    </row>
    <row r="23" spans="2:11" ht="30.75" customHeight="1">
      <c r="B23" s="40" t="s">
        <v>7</v>
      </c>
      <c r="C23" s="41" t="s">
        <v>8</v>
      </c>
      <c r="D23" s="40" t="s">
        <v>7</v>
      </c>
      <c r="E23" s="41" t="s">
        <v>8</v>
      </c>
      <c r="F23" s="40" t="s">
        <v>7</v>
      </c>
      <c r="G23" s="41" t="s">
        <v>8</v>
      </c>
      <c r="H23" s="40" t="s">
        <v>7</v>
      </c>
      <c r="I23" s="41" t="s">
        <v>8</v>
      </c>
      <c r="J23" s="40" t="s">
        <v>7</v>
      </c>
      <c r="K23" s="41" t="s">
        <v>8</v>
      </c>
    </row>
    <row r="24" spans="2:11" ht="30.75" customHeight="1">
      <c r="B24" s="42"/>
      <c r="C24" s="43"/>
      <c r="D24" s="42"/>
      <c r="E24" s="43"/>
      <c r="F24" s="42"/>
      <c r="G24" s="43"/>
      <c r="H24" s="42"/>
      <c r="I24" s="43"/>
      <c r="J24" s="42"/>
      <c r="K24" s="43"/>
    </row>
    <row r="25" spans="2:11" ht="30.75" customHeight="1">
      <c r="B25" s="44"/>
      <c r="C25" s="45"/>
      <c r="D25" s="44"/>
      <c r="E25" s="45"/>
      <c r="F25" s="44"/>
      <c r="G25" s="45"/>
      <c r="H25" s="44"/>
      <c r="I25" s="45"/>
      <c r="J25" s="44"/>
      <c r="K25" s="45"/>
    </row>
    <row r="26" spans="2:11" ht="30.75" customHeight="1">
      <c r="B26" s="44"/>
      <c r="C26" s="45"/>
      <c r="D26" s="44"/>
      <c r="E26" s="45"/>
      <c r="F26" s="44"/>
      <c r="G26" s="45"/>
      <c r="H26" s="44"/>
      <c r="I26" s="45"/>
      <c r="J26" s="44"/>
      <c r="K26" s="45"/>
    </row>
    <row r="27" spans="2:11" ht="30.75" customHeight="1">
      <c r="B27" s="44"/>
      <c r="C27" s="45"/>
      <c r="D27" s="44"/>
      <c r="E27" s="45"/>
      <c r="F27" s="44"/>
      <c r="G27" s="45"/>
      <c r="H27" s="44"/>
      <c r="I27" s="45"/>
      <c r="J27" s="44"/>
      <c r="K27" s="45"/>
    </row>
    <row r="28" spans="2:11" ht="30.75" customHeight="1">
      <c r="B28" s="44"/>
      <c r="C28" s="45"/>
      <c r="D28" s="44"/>
      <c r="E28" s="45"/>
      <c r="F28" s="44"/>
      <c r="G28" s="45"/>
      <c r="H28" s="44"/>
      <c r="I28" s="45"/>
      <c r="J28" s="44"/>
      <c r="K28" s="45"/>
    </row>
    <row r="29" spans="2:11" ht="30.75" customHeight="1">
      <c r="B29" s="44"/>
      <c r="C29" s="45"/>
      <c r="D29" s="44"/>
      <c r="E29" s="46"/>
      <c r="F29" s="44"/>
      <c r="G29" s="45"/>
      <c r="H29" s="44"/>
      <c r="I29" s="45"/>
      <c r="J29" s="44"/>
      <c r="K29" s="45"/>
    </row>
    <row r="30" spans="2:11" ht="30.75" customHeight="1">
      <c r="B30" s="44"/>
      <c r="C30" s="45"/>
      <c r="D30" s="44"/>
      <c r="E30" s="45"/>
      <c r="F30" s="44"/>
      <c r="G30" s="45"/>
      <c r="H30" s="44"/>
      <c r="I30" s="45"/>
      <c r="J30" s="44"/>
      <c r="K30" s="45"/>
    </row>
    <row r="31" spans="2:11" ht="30.75" customHeight="1">
      <c r="B31" s="47"/>
      <c r="C31" s="48"/>
      <c r="D31" s="47"/>
      <c r="E31" s="48"/>
      <c r="F31" s="47"/>
      <c r="G31" s="48"/>
      <c r="H31" s="47"/>
      <c r="I31" s="48"/>
      <c r="J31" s="47"/>
      <c r="K31" s="48"/>
    </row>
    <row r="40" spans="1:4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ht="15">
      <c r="C42" s="1"/>
    </row>
    <row r="43" ht="55.5" customHeight="1">
      <c r="C43" s="4" t="s">
        <v>0</v>
      </c>
    </row>
    <row r="44" spans="2:3" ht="24" customHeight="1">
      <c r="B44" s="5"/>
      <c r="C44" s="6" t="s">
        <v>1</v>
      </c>
    </row>
    <row r="45" spans="2:3" ht="24" customHeight="1">
      <c r="B45" s="7"/>
      <c r="C45" s="8"/>
    </row>
    <row r="46" spans="2:5" ht="24" customHeight="1">
      <c r="B46" s="9" t="s">
        <v>3</v>
      </c>
      <c r="C46" s="9"/>
      <c r="D46" s="9"/>
      <c r="E46" s="9"/>
    </row>
    <row r="47" ht="15"/>
    <row r="48" spans="2:5" ht="15">
      <c r="B48" s="10" t="s">
        <v>5</v>
      </c>
      <c r="C48" s="11" t="s">
        <v>6</v>
      </c>
      <c r="D48" s="12" t="s">
        <v>7</v>
      </c>
      <c r="E48" s="13" t="s">
        <v>8</v>
      </c>
    </row>
    <row r="49" spans="2:5" ht="15">
      <c r="B49" s="14"/>
      <c r="C49" s="15"/>
      <c r="D49" s="16"/>
      <c r="E49" s="17"/>
    </row>
    <row r="50" ht="15"/>
    <row r="51" spans="2:6" ht="15">
      <c r="B51" s="18" t="s">
        <v>12</v>
      </c>
      <c r="C51" s="19">
        <f>IF(D51&lt;4,B44+1,B44)</f>
        <v>0</v>
      </c>
      <c r="D51" s="20">
        <f>IF(D49+6&gt;12,D49+6-12,D49+6)</f>
        <v>6</v>
      </c>
      <c r="E51" s="21">
        <f>E49</f>
        <v>0</v>
      </c>
      <c r="F51" s="1" t="s">
        <v>13</v>
      </c>
    </row>
    <row r="52" ht="15"/>
    <row r="53" spans="2:8" ht="21.75" customHeight="1">
      <c r="B53" s="18" t="s">
        <v>14</v>
      </c>
      <c r="C53" s="22">
        <f>IF(C49&gt;0,C51-C49+(D51-D49)/12,"")</f>
      </c>
      <c r="E53" s="23" t="s">
        <v>15</v>
      </c>
      <c r="F53" s="24"/>
      <c r="G53" s="24"/>
      <c r="H53" s="25"/>
    </row>
    <row r="54" spans="5:8" ht="21.75" customHeight="1">
      <c r="E54" s="26" t="s">
        <v>16</v>
      </c>
      <c r="F54" s="27" t="e">
        <f>HLOOKUP(C53,$A$2:$AO$3,2,0)</f>
        <v>#N/A</v>
      </c>
      <c r="G54" s="28" t="s">
        <v>17</v>
      </c>
      <c r="H54" s="29">
        <f>COUNT(C60:C67,E60:E67,G60:G67,I60:I67,K60:K67)</f>
        <v>0</v>
      </c>
    </row>
    <row r="55" spans="5:8" ht="21.75" customHeight="1">
      <c r="E55" s="30" t="s">
        <v>18</v>
      </c>
      <c r="F55" s="31">
        <v>0</v>
      </c>
      <c r="G55" s="32" t="s">
        <v>19</v>
      </c>
      <c r="H55" s="33" t="e">
        <f>F56-H54</f>
        <v>#N/A</v>
      </c>
    </row>
    <row r="56" spans="5:8" ht="21.75" customHeight="1">
      <c r="E56" s="34" t="s">
        <v>20</v>
      </c>
      <c r="F56" s="35" t="e">
        <f>F54+F55</f>
        <v>#N/A</v>
      </c>
      <c r="G56" s="36" t="s">
        <v>21</v>
      </c>
      <c r="H56" s="37" t="e">
        <f>IF(F54-H54&gt;0,F54-H54,0)</f>
        <v>#N/A</v>
      </c>
    </row>
    <row r="57" spans="7:8" ht="18.75" customHeight="1">
      <c r="G57" s="38" t="s">
        <v>22</v>
      </c>
      <c r="H57" s="38" t="e">
        <f>IF(F55&lt;F54-H54+F55,F55,F54-H54+F55)</f>
        <v>#N/A</v>
      </c>
    </row>
    <row r="58" ht="18.75">
      <c r="B58" s="39" t="s">
        <v>23</v>
      </c>
    </row>
    <row r="59" spans="2:11" ht="30.75" customHeight="1">
      <c r="B59" s="40" t="s">
        <v>7</v>
      </c>
      <c r="C59" s="41" t="s">
        <v>8</v>
      </c>
      <c r="D59" s="40" t="s">
        <v>7</v>
      </c>
      <c r="E59" s="41" t="s">
        <v>8</v>
      </c>
      <c r="F59" s="40" t="s">
        <v>7</v>
      </c>
      <c r="G59" s="41" t="s">
        <v>8</v>
      </c>
      <c r="H59" s="40" t="s">
        <v>7</v>
      </c>
      <c r="I59" s="41" t="s">
        <v>8</v>
      </c>
      <c r="J59" s="40" t="s">
        <v>7</v>
      </c>
      <c r="K59" s="41" t="s">
        <v>8</v>
      </c>
    </row>
    <row r="60" spans="2:11" ht="30.75" customHeight="1">
      <c r="B60" s="42"/>
      <c r="C60" s="43"/>
      <c r="D60" s="42"/>
      <c r="E60" s="43"/>
      <c r="F60" s="42"/>
      <c r="G60" s="43"/>
      <c r="H60" s="42"/>
      <c r="I60" s="43"/>
      <c r="J60" s="42"/>
      <c r="K60" s="43"/>
    </row>
    <row r="61" spans="2:11" ht="30.75" customHeight="1">
      <c r="B61" s="44"/>
      <c r="C61" s="45"/>
      <c r="D61" s="44"/>
      <c r="E61" s="45"/>
      <c r="F61" s="44"/>
      <c r="G61" s="45"/>
      <c r="H61" s="44"/>
      <c r="I61" s="45"/>
      <c r="J61" s="44"/>
      <c r="K61" s="45"/>
    </row>
    <row r="62" spans="2:11" ht="30.75" customHeight="1">
      <c r="B62" s="44"/>
      <c r="C62" s="45"/>
      <c r="D62" s="44"/>
      <c r="E62" s="45"/>
      <c r="F62" s="44"/>
      <c r="G62" s="45"/>
      <c r="H62" s="44"/>
      <c r="I62" s="45"/>
      <c r="J62" s="44"/>
      <c r="K62" s="45"/>
    </row>
    <row r="63" spans="2:11" ht="30.75" customHeight="1">
      <c r="B63" s="44"/>
      <c r="C63" s="45"/>
      <c r="D63" s="44"/>
      <c r="E63" s="45"/>
      <c r="F63" s="44"/>
      <c r="G63" s="45"/>
      <c r="H63" s="44"/>
      <c r="I63" s="45"/>
      <c r="J63" s="44"/>
      <c r="K63" s="45"/>
    </row>
    <row r="64" spans="2:11" ht="30.75" customHeight="1">
      <c r="B64" s="44"/>
      <c r="C64" s="45"/>
      <c r="D64" s="44"/>
      <c r="E64" s="45"/>
      <c r="F64" s="44"/>
      <c r="G64" s="45"/>
      <c r="H64" s="44"/>
      <c r="I64" s="45"/>
      <c r="J64" s="44"/>
      <c r="K64" s="45"/>
    </row>
    <row r="65" spans="2:11" ht="30.75" customHeight="1">
      <c r="B65" s="44"/>
      <c r="C65" s="45"/>
      <c r="D65" s="44"/>
      <c r="E65" s="46"/>
      <c r="F65" s="44"/>
      <c r="G65" s="45"/>
      <c r="H65" s="44"/>
      <c r="I65" s="45"/>
      <c r="J65" s="44"/>
      <c r="K65" s="45"/>
    </row>
    <row r="66" spans="2:11" ht="30.75" customHeight="1">
      <c r="B66" s="44"/>
      <c r="C66" s="45"/>
      <c r="D66" s="44"/>
      <c r="E66" s="45"/>
      <c r="F66" s="44"/>
      <c r="G66" s="45"/>
      <c r="H66" s="44"/>
      <c r="I66" s="45"/>
      <c r="J66" s="44"/>
      <c r="K66" s="45"/>
    </row>
    <row r="67" spans="2:11" ht="30.75" customHeight="1">
      <c r="B67" s="47"/>
      <c r="C67" s="48"/>
      <c r="D67" s="47"/>
      <c r="E67" s="48"/>
      <c r="F67" s="47"/>
      <c r="G67" s="48"/>
      <c r="H67" s="47"/>
      <c r="I67" s="48"/>
      <c r="J67" s="47"/>
      <c r="K67" s="48"/>
    </row>
    <row r="76" spans="1:4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ht="15">
      <c r="C78" s="1"/>
    </row>
    <row r="79" ht="55.5" customHeight="1">
      <c r="C79" s="4" t="s">
        <v>0</v>
      </c>
    </row>
    <row r="80" spans="2:3" ht="24" customHeight="1">
      <c r="B80" s="5"/>
      <c r="C80" s="6" t="s">
        <v>1</v>
      </c>
    </row>
    <row r="81" spans="2:3" ht="24" customHeight="1">
      <c r="B81" s="7"/>
      <c r="C81" s="8"/>
    </row>
    <row r="82" spans="2:5" ht="24" customHeight="1">
      <c r="B82" s="9" t="s">
        <v>3</v>
      </c>
      <c r="C82" s="9"/>
      <c r="D82" s="9"/>
      <c r="E82" s="9"/>
    </row>
    <row r="83" ht="15"/>
    <row r="84" spans="2:5" ht="15">
      <c r="B84" s="10" t="s">
        <v>5</v>
      </c>
      <c r="C84" s="11" t="s">
        <v>6</v>
      </c>
      <c r="D84" s="12" t="s">
        <v>7</v>
      </c>
      <c r="E84" s="13" t="s">
        <v>8</v>
      </c>
    </row>
    <row r="85" spans="2:5" ht="15">
      <c r="B85" s="14"/>
      <c r="C85" s="15"/>
      <c r="D85" s="16"/>
      <c r="E85" s="17"/>
    </row>
    <row r="86" ht="15"/>
    <row r="87" spans="2:6" ht="15">
      <c r="B87" s="18" t="s">
        <v>12</v>
      </c>
      <c r="C87" s="19">
        <f>IF(D87&lt;4,B80+1,B80)</f>
        <v>0</v>
      </c>
      <c r="D87" s="20">
        <f>IF(D85+6&gt;12,D85+6-12,D85+6)</f>
        <v>6</v>
      </c>
      <c r="E87" s="21">
        <f>E85</f>
        <v>0</v>
      </c>
      <c r="F87" s="1" t="s">
        <v>13</v>
      </c>
    </row>
    <row r="88" ht="15"/>
    <row r="89" spans="2:8" ht="21.75" customHeight="1">
      <c r="B89" s="18" t="s">
        <v>14</v>
      </c>
      <c r="C89" s="22">
        <f>IF(C85&gt;0,C87-C85+(D87-D85)/12,"")</f>
      </c>
      <c r="E89" s="23" t="s">
        <v>15</v>
      </c>
      <c r="F89" s="24"/>
      <c r="G89" s="24"/>
      <c r="H89" s="25"/>
    </row>
    <row r="90" spans="5:8" ht="21.75" customHeight="1">
      <c r="E90" s="26" t="s">
        <v>16</v>
      </c>
      <c r="F90" s="27" t="e">
        <f>HLOOKUP(C89,$A$2:$AO$3,2,0)</f>
        <v>#N/A</v>
      </c>
      <c r="G90" s="28" t="s">
        <v>17</v>
      </c>
      <c r="H90" s="29">
        <f>COUNT(C96:C103,E96:E103,G96:G103,I96:I103,K96:K103)</f>
        <v>0</v>
      </c>
    </row>
    <row r="91" spans="5:8" ht="21.75" customHeight="1">
      <c r="E91" s="30" t="s">
        <v>18</v>
      </c>
      <c r="F91" s="31">
        <v>0</v>
      </c>
      <c r="G91" s="32" t="s">
        <v>19</v>
      </c>
      <c r="H91" s="33" t="e">
        <f>F92-H90</f>
        <v>#N/A</v>
      </c>
    </row>
    <row r="92" spans="5:8" ht="21.75" customHeight="1">
      <c r="E92" s="34" t="s">
        <v>20</v>
      </c>
      <c r="F92" s="35" t="e">
        <f>F90+F91</f>
        <v>#N/A</v>
      </c>
      <c r="G92" s="36" t="s">
        <v>21</v>
      </c>
      <c r="H92" s="37" t="e">
        <f>IF(F90-H90&gt;0,F90-H90,0)</f>
        <v>#N/A</v>
      </c>
    </row>
    <row r="93" spans="7:8" ht="18.75" customHeight="1">
      <c r="G93" s="38" t="s">
        <v>22</v>
      </c>
      <c r="H93" s="38" t="e">
        <f>IF(F91&lt;F90-H90+F91,F91,F90-H90+F91)</f>
        <v>#N/A</v>
      </c>
    </row>
    <row r="94" ht="18.75">
      <c r="B94" s="39" t="s">
        <v>23</v>
      </c>
    </row>
    <row r="95" spans="2:11" ht="30.75" customHeight="1">
      <c r="B95" s="40" t="s">
        <v>7</v>
      </c>
      <c r="C95" s="41" t="s">
        <v>8</v>
      </c>
      <c r="D95" s="40" t="s">
        <v>7</v>
      </c>
      <c r="E95" s="41" t="s">
        <v>8</v>
      </c>
      <c r="F95" s="40" t="s">
        <v>7</v>
      </c>
      <c r="G95" s="41" t="s">
        <v>8</v>
      </c>
      <c r="H95" s="40" t="s">
        <v>7</v>
      </c>
      <c r="I95" s="41" t="s">
        <v>8</v>
      </c>
      <c r="J95" s="40" t="s">
        <v>7</v>
      </c>
      <c r="K95" s="41" t="s">
        <v>8</v>
      </c>
    </row>
    <row r="96" spans="2:11" ht="30.75" customHeight="1">
      <c r="B96" s="42"/>
      <c r="C96" s="43"/>
      <c r="D96" s="42"/>
      <c r="E96" s="43"/>
      <c r="F96" s="42"/>
      <c r="G96" s="43"/>
      <c r="H96" s="42"/>
      <c r="I96" s="43"/>
      <c r="J96" s="42"/>
      <c r="K96" s="43"/>
    </row>
    <row r="97" spans="2:11" ht="30.75" customHeight="1">
      <c r="B97" s="44"/>
      <c r="C97" s="45"/>
      <c r="D97" s="44"/>
      <c r="E97" s="45"/>
      <c r="F97" s="44"/>
      <c r="G97" s="45"/>
      <c r="H97" s="44"/>
      <c r="I97" s="45"/>
      <c r="J97" s="44"/>
      <c r="K97" s="45"/>
    </row>
    <row r="98" spans="2:11" ht="30.75" customHeight="1">
      <c r="B98" s="44"/>
      <c r="C98" s="45"/>
      <c r="D98" s="44"/>
      <c r="E98" s="45"/>
      <c r="F98" s="44"/>
      <c r="G98" s="45"/>
      <c r="H98" s="44"/>
      <c r="I98" s="45"/>
      <c r="J98" s="44"/>
      <c r="K98" s="45"/>
    </row>
    <row r="99" spans="2:11" ht="30.75" customHeight="1">
      <c r="B99" s="44"/>
      <c r="C99" s="45"/>
      <c r="D99" s="44"/>
      <c r="E99" s="45"/>
      <c r="F99" s="44"/>
      <c r="G99" s="45"/>
      <c r="H99" s="44"/>
      <c r="I99" s="45"/>
      <c r="J99" s="44"/>
      <c r="K99" s="45"/>
    </row>
    <row r="100" spans="2:11" ht="30.75" customHeight="1">
      <c r="B100" s="44"/>
      <c r="C100" s="45"/>
      <c r="D100" s="44"/>
      <c r="E100" s="45"/>
      <c r="F100" s="44"/>
      <c r="G100" s="45"/>
      <c r="H100" s="44"/>
      <c r="I100" s="45"/>
      <c r="J100" s="44"/>
      <c r="K100" s="45"/>
    </row>
    <row r="101" spans="2:11" ht="30.75" customHeight="1">
      <c r="B101" s="44"/>
      <c r="C101" s="45"/>
      <c r="D101" s="44"/>
      <c r="E101" s="46"/>
      <c r="F101" s="44"/>
      <c r="G101" s="45"/>
      <c r="H101" s="44"/>
      <c r="I101" s="45"/>
      <c r="J101" s="44"/>
      <c r="K101" s="45"/>
    </row>
    <row r="102" spans="2:11" ht="30.75" customHeight="1">
      <c r="B102" s="44"/>
      <c r="C102" s="45"/>
      <c r="D102" s="44"/>
      <c r="E102" s="45"/>
      <c r="F102" s="44"/>
      <c r="G102" s="45"/>
      <c r="H102" s="44"/>
      <c r="I102" s="45"/>
      <c r="J102" s="44"/>
      <c r="K102" s="45"/>
    </row>
    <row r="103" spans="2:11" ht="30.75" customHeight="1">
      <c r="B103" s="47"/>
      <c r="C103" s="48"/>
      <c r="D103" s="47"/>
      <c r="E103" s="48"/>
      <c r="F103" s="47"/>
      <c r="G103" s="48"/>
      <c r="H103" s="47"/>
      <c r="I103" s="48"/>
      <c r="J103" s="47"/>
      <c r="K103" s="48"/>
    </row>
    <row r="112" spans="1:4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ht="15">
      <c r="C114" s="1"/>
    </row>
    <row r="115" ht="55.5" customHeight="1">
      <c r="C115" s="4" t="s">
        <v>0</v>
      </c>
    </row>
    <row r="116" spans="2:3" ht="24" customHeight="1">
      <c r="B116" s="5"/>
      <c r="C116" s="6" t="s">
        <v>1</v>
      </c>
    </row>
    <row r="117" spans="2:3" ht="24" customHeight="1">
      <c r="B117" s="7"/>
      <c r="C117" s="8"/>
    </row>
    <row r="118" spans="2:5" ht="24" customHeight="1">
      <c r="B118" s="9" t="s">
        <v>3</v>
      </c>
      <c r="C118" s="9"/>
      <c r="D118" s="9"/>
      <c r="E118" s="9"/>
    </row>
    <row r="119" ht="15"/>
    <row r="120" spans="2:5" ht="15">
      <c r="B120" s="10" t="s">
        <v>5</v>
      </c>
      <c r="C120" s="11" t="s">
        <v>6</v>
      </c>
      <c r="D120" s="12" t="s">
        <v>7</v>
      </c>
      <c r="E120" s="13" t="s">
        <v>8</v>
      </c>
    </row>
    <row r="121" spans="2:5" ht="15">
      <c r="B121" s="14"/>
      <c r="C121" s="15"/>
      <c r="D121" s="16"/>
      <c r="E121" s="17"/>
    </row>
    <row r="122" ht="15"/>
    <row r="123" spans="2:6" ht="15">
      <c r="B123" s="18" t="s">
        <v>12</v>
      </c>
      <c r="C123" s="19">
        <f>IF(D123&lt;4,B116+1,B116)</f>
        <v>0</v>
      </c>
      <c r="D123" s="20">
        <f>IF(D121+6&gt;12,D121+6-12,D121+6)</f>
        <v>6</v>
      </c>
      <c r="E123" s="21">
        <f>E121</f>
        <v>0</v>
      </c>
      <c r="F123" s="1" t="s">
        <v>13</v>
      </c>
    </row>
    <row r="124" ht="15"/>
    <row r="125" spans="2:8" ht="21.75" customHeight="1">
      <c r="B125" s="18" t="s">
        <v>14</v>
      </c>
      <c r="C125" s="22">
        <f>IF(C121&gt;0,C123-C121+(D123-D121)/12,"")</f>
      </c>
      <c r="E125" s="23" t="s">
        <v>15</v>
      </c>
      <c r="F125" s="24"/>
      <c r="G125" s="24"/>
      <c r="H125" s="25"/>
    </row>
    <row r="126" spans="5:8" ht="21.75" customHeight="1">
      <c r="E126" s="26" t="s">
        <v>16</v>
      </c>
      <c r="F126" s="27" t="e">
        <f>HLOOKUP(C125,$A$2:$AO$3,2,0)</f>
        <v>#N/A</v>
      </c>
      <c r="G126" s="28" t="s">
        <v>17</v>
      </c>
      <c r="H126" s="29">
        <f>COUNT(C132:C139,E132:E139,G132:G139,I132:I139,K132:K139)</f>
        <v>0</v>
      </c>
    </row>
    <row r="127" spans="5:8" ht="21.75" customHeight="1">
      <c r="E127" s="30" t="s">
        <v>18</v>
      </c>
      <c r="F127" s="31">
        <v>0</v>
      </c>
      <c r="G127" s="32" t="s">
        <v>19</v>
      </c>
      <c r="H127" s="33" t="e">
        <f>F128-H126</f>
        <v>#N/A</v>
      </c>
    </row>
    <row r="128" spans="5:8" ht="21.75" customHeight="1">
      <c r="E128" s="34" t="s">
        <v>20</v>
      </c>
      <c r="F128" s="35" t="e">
        <f>F126+F127</f>
        <v>#N/A</v>
      </c>
      <c r="G128" s="36" t="s">
        <v>21</v>
      </c>
      <c r="H128" s="37" t="e">
        <f>IF(F126-H126&gt;0,F126-H126,0)</f>
        <v>#N/A</v>
      </c>
    </row>
    <row r="129" spans="7:8" ht="18.75" customHeight="1">
      <c r="G129" s="38" t="s">
        <v>22</v>
      </c>
      <c r="H129" s="38" t="e">
        <f>IF(F127&lt;F126-H126+F127,F127,F126-H126+F127)</f>
        <v>#N/A</v>
      </c>
    </row>
    <row r="130" ht="18.75">
      <c r="B130" s="39" t="s">
        <v>23</v>
      </c>
    </row>
    <row r="131" spans="2:11" ht="30.75" customHeight="1">
      <c r="B131" s="40" t="s">
        <v>7</v>
      </c>
      <c r="C131" s="41" t="s">
        <v>8</v>
      </c>
      <c r="D131" s="40" t="s">
        <v>7</v>
      </c>
      <c r="E131" s="41" t="s">
        <v>8</v>
      </c>
      <c r="F131" s="40" t="s">
        <v>7</v>
      </c>
      <c r="G131" s="41" t="s">
        <v>8</v>
      </c>
      <c r="H131" s="40" t="s">
        <v>7</v>
      </c>
      <c r="I131" s="41" t="s">
        <v>8</v>
      </c>
      <c r="J131" s="40" t="s">
        <v>7</v>
      </c>
      <c r="K131" s="41" t="s">
        <v>8</v>
      </c>
    </row>
    <row r="132" spans="2:11" ht="30.75" customHeight="1">
      <c r="B132" s="42"/>
      <c r="C132" s="43"/>
      <c r="D132" s="42"/>
      <c r="E132" s="43"/>
      <c r="F132" s="42"/>
      <c r="G132" s="43"/>
      <c r="H132" s="42"/>
      <c r="I132" s="43"/>
      <c r="J132" s="42"/>
      <c r="K132" s="43"/>
    </row>
    <row r="133" spans="2:11" ht="30.75" customHeight="1">
      <c r="B133" s="44"/>
      <c r="C133" s="45"/>
      <c r="D133" s="44"/>
      <c r="E133" s="45"/>
      <c r="F133" s="44"/>
      <c r="G133" s="45"/>
      <c r="H133" s="44"/>
      <c r="I133" s="45"/>
      <c r="J133" s="44"/>
      <c r="K133" s="45"/>
    </row>
    <row r="134" spans="2:11" ht="30.75" customHeight="1">
      <c r="B134" s="44"/>
      <c r="C134" s="45"/>
      <c r="D134" s="44"/>
      <c r="E134" s="45"/>
      <c r="F134" s="44"/>
      <c r="G134" s="45"/>
      <c r="H134" s="44"/>
      <c r="I134" s="45"/>
      <c r="J134" s="44"/>
      <c r="K134" s="45"/>
    </row>
    <row r="135" spans="2:11" ht="30.75" customHeight="1">
      <c r="B135" s="44"/>
      <c r="C135" s="45"/>
      <c r="D135" s="44"/>
      <c r="E135" s="45"/>
      <c r="F135" s="44"/>
      <c r="G135" s="45"/>
      <c r="H135" s="44"/>
      <c r="I135" s="45"/>
      <c r="J135" s="44"/>
      <c r="K135" s="45"/>
    </row>
    <row r="136" spans="2:11" ht="30.75" customHeight="1">
      <c r="B136" s="44"/>
      <c r="C136" s="45"/>
      <c r="D136" s="44"/>
      <c r="E136" s="45"/>
      <c r="F136" s="44"/>
      <c r="G136" s="45"/>
      <c r="H136" s="44"/>
      <c r="I136" s="45"/>
      <c r="J136" s="44"/>
      <c r="K136" s="45"/>
    </row>
    <row r="137" spans="2:11" ht="30.75" customHeight="1">
      <c r="B137" s="44"/>
      <c r="C137" s="45"/>
      <c r="D137" s="44"/>
      <c r="E137" s="46"/>
      <c r="F137" s="44"/>
      <c r="G137" s="45"/>
      <c r="H137" s="44"/>
      <c r="I137" s="45"/>
      <c r="J137" s="44"/>
      <c r="K137" s="45"/>
    </row>
    <row r="138" spans="2:11" ht="30.75" customHeight="1">
      <c r="B138" s="44"/>
      <c r="C138" s="45"/>
      <c r="D138" s="44"/>
      <c r="E138" s="45"/>
      <c r="F138" s="44"/>
      <c r="G138" s="45"/>
      <c r="H138" s="44"/>
      <c r="I138" s="45"/>
      <c r="J138" s="44"/>
      <c r="K138" s="45"/>
    </row>
    <row r="139" spans="2:11" ht="30.75" customHeight="1">
      <c r="B139" s="47"/>
      <c r="C139" s="48"/>
      <c r="D139" s="47"/>
      <c r="E139" s="48"/>
      <c r="F139" s="47"/>
      <c r="G139" s="48"/>
      <c r="H139" s="47"/>
      <c r="I139" s="48"/>
      <c r="J139" s="47"/>
      <c r="K139" s="48"/>
    </row>
    <row r="148" spans="1:4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ht="15">
      <c r="C150" s="1"/>
    </row>
    <row r="151" ht="55.5" customHeight="1">
      <c r="C151" s="4" t="s">
        <v>0</v>
      </c>
    </row>
    <row r="152" spans="2:3" ht="24" customHeight="1">
      <c r="B152" s="5"/>
      <c r="C152" s="6" t="s">
        <v>1</v>
      </c>
    </row>
    <row r="153" spans="2:3" ht="24" customHeight="1">
      <c r="B153" s="7"/>
      <c r="C153" s="8"/>
    </row>
    <row r="154" spans="2:5" ht="24" customHeight="1">
      <c r="B154" s="9" t="s">
        <v>3</v>
      </c>
      <c r="C154" s="9"/>
      <c r="D154" s="9"/>
      <c r="E154" s="9"/>
    </row>
    <row r="155" ht="15"/>
    <row r="156" spans="2:5" ht="15">
      <c r="B156" s="10" t="s">
        <v>5</v>
      </c>
      <c r="C156" s="11" t="s">
        <v>6</v>
      </c>
      <c r="D156" s="12" t="s">
        <v>7</v>
      </c>
      <c r="E156" s="13" t="s">
        <v>8</v>
      </c>
    </row>
    <row r="157" spans="2:5" ht="15">
      <c r="B157" s="14"/>
      <c r="C157" s="15"/>
      <c r="D157" s="16"/>
      <c r="E157" s="17"/>
    </row>
    <row r="158" ht="15"/>
    <row r="159" spans="2:6" ht="15">
      <c r="B159" s="18" t="s">
        <v>12</v>
      </c>
      <c r="C159" s="19">
        <f>IF(D159&lt;4,B152+1,B152)</f>
        <v>0</v>
      </c>
      <c r="D159" s="20">
        <f>IF(D157+6&gt;12,D157+6-12,D157+6)</f>
        <v>6</v>
      </c>
      <c r="E159" s="21">
        <f>E157</f>
        <v>0</v>
      </c>
      <c r="F159" s="1" t="s">
        <v>13</v>
      </c>
    </row>
    <row r="160" ht="15"/>
    <row r="161" spans="2:8" ht="21.75" customHeight="1">
      <c r="B161" s="18" t="s">
        <v>14</v>
      </c>
      <c r="C161" s="22">
        <f>IF(C157&gt;0,C159-C157+(D159-D157)/12,"")</f>
      </c>
      <c r="E161" s="23" t="s">
        <v>15</v>
      </c>
      <c r="F161" s="24"/>
      <c r="G161" s="24"/>
      <c r="H161" s="25"/>
    </row>
    <row r="162" spans="5:8" ht="21.75" customHeight="1">
      <c r="E162" s="26" t="s">
        <v>16</v>
      </c>
      <c r="F162" s="27" t="e">
        <f>HLOOKUP(C161,$A$2:$AO$3,2,0)</f>
        <v>#N/A</v>
      </c>
      <c r="G162" s="28" t="s">
        <v>17</v>
      </c>
      <c r="H162" s="29">
        <f>COUNT(C168:C175,E168:E175,G168:G175,I168:I175,K168:K175)</f>
        <v>0</v>
      </c>
    </row>
    <row r="163" spans="5:8" ht="21.75" customHeight="1">
      <c r="E163" s="30" t="s">
        <v>18</v>
      </c>
      <c r="F163" s="31">
        <v>0</v>
      </c>
      <c r="G163" s="32" t="s">
        <v>19</v>
      </c>
      <c r="H163" s="33" t="e">
        <f>F164-H162</f>
        <v>#N/A</v>
      </c>
    </row>
    <row r="164" spans="5:8" ht="21.75" customHeight="1">
      <c r="E164" s="34" t="s">
        <v>20</v>
      </c>
      <c r="F164" s="35" t="e">
        <f>F162+F163</f>
        <v>#N/A</v>
      </c>
      <c r="G164" s="36" t="s">
        <v>21</v>
      </c>
      <c r="H164" s="37" t="e">
        <f>IF(F162-H162&gt;0,F162-H162,0)</f>
        <v>#N/A</v>
      </c>
    </row>
    <row r="165" spans="7:8" ht="18.75" customHeight="1">
      <c r="G165" s="38" t="s">
        <v>22</v>
      </c>
      <c r="H165" s="38" t="e">
        <f>IF(F163&lt;F162-H162+F163,F163,F162-H162+F163)</f>
        <v>#N/A</v>
      </c>
    </row>
    <row r="166" ht="18.75">
      <c r="B166" s="39" t="s">
        <v>23</v>
      </c>
    </row>
    <row r="167" spans="2:11" ht="30.75" customHeight="1">
      <c r="B167" s="40" t="s">
        <v>7</v>
      </c>
      <c r="C167" s="41" t="s">
        <v>8</v>
      </c>
      <c r="D167" s="40" t="s">
        <v>7</v>
      </c>
      <c r="E167" s="41" t="s">
        <v>8</v>
      </c>
      <c r="F167" s="40" t="s">
        <v>7</v>
      </c>
      <c r="G167" s="41" t="s">
        <v>8</v>
      </c>
      <c r="H167" s="40" t="s">
        <v>7</v>
      </c>
      <c r="I167" s="41" t="s">
        <v>8</v>
      </c>
      <c r="J167" s="40" t="s">
        <v>7</v>
      </c>
      <c r="K167" s="41" t="s">
        <v>8</v>
      </c>
    </row>
    <row r="168" spans="2:11" ht="30.75" customHeight="1">
      <c r="B168" s="42"/>
      <c r="C168" s="43"/>
      <c r="D168" s="42"/>
      <c r="E168" s="43"/>
      <c r="F168" s="42"/>
      <c r="G168" s="43"/>
      <c r="H168" s="42"/>
      <c r="I168" s="43"/>
      <c r="J168" s="42"/>
      <c r="K168" s="43"/>
    </row>
    <row r="169" spans="2:11" ht="30.75" customHeight="1">
      <c r="B169" s="44"/>
      <c r="C169" s="45"/>
      <c r="D169" s="44"/>
      <c r="E169" s="45"/>
      <c r="F169" s="44"/>
      <c r="G169" s="45"/>
      <c r="H169" s="44"/>
      <c r="I169" s="45"/>
      <c r="J169" s="44"/>
      <c r="K169" s="45"/>
    </row>
    <row r="170" spans="2:11" ht="30.75" customHeight="1">
      <c r="B170" s="44"/>
      <c r="C170" s="45"/>
      <c r="D170" s="44"/>
      <c r="E170" s="45"/>
      <c r="F170" s="44"/>
      <c r="G170" s="45"/>
      <c r="H170" s="44"/>
      <c r="I170" s="45"/>
      <c r="J170" s="44"/>
      <c r="K170" s="45"/>
    </row>
    <row r="171" spans="2:11" ht="30.75" customHeight="1">
      <c r="B171" s="44"/>
      <c r="C171" s="45"/>
      <c r="D171" s="44"/>
      <c r="E171" s="45"/>
      <c r="F171" s="44"/>
      <c r="G171" s="45"/>
      <c r="H171" s="44"/>
      <c r="I171" s="45"/>
      <c r="J171" s="44"/>
      <c r="K171" s="45"/>
    </row>
    <row r="172" spans="2:11" ht="30.75" customHeight="1">
      <c r="B172" s="44"/>
      <c r="C172" s="45"/>
      <c r="D172" s="44"/>
      <c r="E172" s="45"/>
      <c r="F172" s="44"/>
      <c r="G172" s="45"/>
      <c r="H172" s="44"/>
      <c r="I172" s="45"/>
      <c r="J172" s="44"/>
      <c r="K172" s="45"/>
    </row>
    <row r="173" spans="2:11" ht="30.75" customHeight="1">
      <c r="B173" s="44"/>
      <c r="C173" s="45"/>
      <c r="D173" s="44"/>
      <c r="E173" s="46"/>
      <c r="F173" s="44"/>
      <c r="G173" s="45"/>
      <c r="H173" s="44"/>
      <c r="I173" s="45"/>
      <c r="J173" s="44"/>
      <c r="K173" s="45"/>
    </row>
    <row r="174" spans="2:11" ht="30.75" customHeight="1">
      <c r="B174" s="44"/>
      <c r="C174" s="45"/>
      <c r="D174" s="44"/>
      <c r="E174" s="45"/>
      <c r="F174" s="44"/>
      <c r="G174" s="45"/>
      <c r="H174" s="44"/>
      <c r="I174" s="45"/>
      <c r="J174" s="44"/>
      <c r="K174" s="45"/>
    </row>
    <row r="175" spans="2:11" ht="30.75" customHeight="1">
      <c r="B175" s="47"/>
      <c r="C175" s="48"/>
      <c r="D175" s="47"/>
      <c r="E175" s="48"/>
      <c r="F175" s="47"/>
      <c r="G175" s="48"/>
      <c r="H175" s="47"/>
      <c r="I175" s="48"/>
      <c r="J175" s="47"/>
      <c r="K175" s="48"/>
    </row>
    <row r="184" spans="1:4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ht="15">
      <c r="C186" s="1"/>
    </row>
    <row r="187" ht="55.5" customHeight="1">
      <c r="C187" s="4" t="s">
        <v>0</v>
      </c>
    </row>
    <row r="188" spans="2:3" ht="24" customHeight="1">
      <c r="B188" s="5"/>
      <c r="C188" s="6" t="s">
        <v>1</v>
      </c>
    </row>
    <row r="189" spans="2:3" ht="24" customHeight="1">
      <c r="B189" s="7"/>
      <c r="C189" s="8"/>
    </row>
    <row r="190" spans="2:5" ht="24" customHeight="1">
      <c r="B190" s="9" t="s">
        <v>3</v>
      </c>
      <c r="C190" s="9"/>
      <c r="D190" s="9"/>
      <c r="E190" s="9"/>
    </row>
    <row r="191" ht="15"/>
    <row r="192" spans="2:5" ht="15">
      <c r="B192" s="10" t="s">
        <v>5</v>
      </c>
      <c r="C192" s="11" t="s">
        <v>6</v>
      </c>
      <c r="D192" s="12" t="s">
        <v>7</v>
      </c>
      <c r="E192" s="13" t="s">
        <v>8</v>
      </c>
    </row>
    <row r="193" spans="2:5" ht="15">
      <c r="B193" s="14"/>
      <c r="C193" s="15"/>
      <c r="D193" s="16"/>
      <c r="E193" s="17"/>
    </row>
    <row r="194" ht="15"/>
    <row r="195" spans="2:6" ht="15">
      <c r="B195" s="18" t="s">
        <v>12</v>
      </c>
      <c r="C195" s="19">
        <f>IF(D195&lt;4,B188+1,B188)</f>
        <v>0</v>
      </c>
      <c r="D195" s="20">
        <f>IF(D193+6&gt;12,D193+6-12,D193+6)</f>
        <v>6</v>
      </c>
      <c r="E195" s="21">
        <f>E193</f>
        <v>0</v>
      </c>
      <c r="F195" s="1" t="s">
        <v>13</v>
      </c>
    </row>
    <row r="196" ht="15"/>
    <row r="197" spans="2:8" ht="21.75" customHeight="1">
      <c r="B197" s="18" t="s">
        <v>14</v>
      </c>
      <c r="C197" s="22">
        <f>IF(C193&gt;0,C195-C193+(D195-D193)/12,"")</f>
      </c>
      <c r="E197" s="23" t="s">
        <v>15</v>
      </c>
      <c r="F197" s="24"/>
      <c r="G197" s="24"/>
      <c r="H197" s="25"/>
    </row>
    <row r="198" spans="5:8" ht="21.75" customHeight="1">
      <c r="E198" s="26" t="s">
        <v>16</v>
      </c>
      <c r="F198" s="27" t="e">
        <f>HLOOKUP(C197,$A$2:$AO$3,2,0)</f>
        <v>#N/A</v>
      </c>
      <c r="G198" s="28" t="s">
        <v>17</v>
      </c>
      <c r="H198" s="29">
        <f>COUNT(C204:C211,E204:E211,G204:G211,I204:I211,K204:K211)</f>
        <v>0</v>
      </c>
    </row>
    <row r="199" spans="5:8" ht="21.75" customHeight="1">
      <c r="E199" s="30" t="s">
        <v>18</v>
      </c>
      <c r="F199" s="31">
        <v>0</v>
      </c>
      <c r="G199" s="32" t="s">
        <v>19</v>
      </c>
      <c r="H199" s="33" t="e">
        <f>F200-H198</f>
        <v>#N/A</v>
      </c>
    </row>
    <row r="200" spans="5:8" ht="21.75" customHeight="1">
      <c r="E200" s="34" t="s">
        <v>20</v>
      </c>
      <c r="F200" s="35" t="e">
        <f>F198+F199</f>
        <v>#N/A</v>
      </c>
      <c r="G200" s="36" t="s">
        <v>21</v>
      </c>
      <c r="H200" s="37" t="e">
        <f>IF(F198-H198&gt;0,F198-H198,0)</f>
        <v>#N/A</v>
      </c>
    </row>
    <row r="201" spans="7:8" ht="18.75" customHeight="1">
      <c r="G201" s="38" t="s">
        <v>22</v>
      </c>
      <c r="H201" s="38" t="e">
        <f>IF(F199&lt;F198-H198+F199,F199,F198-H198+F199)</f>
        <v>#N/A</v>
      </c>
    </row>
    <row r="202" ht="19.5">
      <c r="B202" s="39" t="s">
        <v>23</v>
      </c>
    </row>
    <row r="203" spans="2:11" ht="30.75" customHeight="1">
      <c r="B203" s="40" t="s">
        <v>7</v>
      </c>
      <c r="C203" s="41" t="s">
        <v>8</v>
      </c>
      <c r="D203" s="40" t="s">
        <v>7</v>
      </c>
      <c r="E203" s="41" t="s">
        <v>8</v>
      </c>
      <c r="F203" s="40" t="s">
        <v>7</v>
      </c>
      <c r="G203" s="41" t="s">
        <v>8</v>
      </c>
      <c r="H203" s="40" t="s">
        <v>7</v>
      </c>
      <c r="I203" s="41" t="s">
        <v>8</v>
      </c>
      <c r="J203" s="40" t="s">
        <v>7</v>
      </c>
      <c r="K203" s="41" t="s">
        <v>8</v>
      </c>
    </row>
    <row r="204" spans="2:11" ht="30.75" customHeight="1">
      <c r="B204" s="42"/>
      <c r="C204" s="43"/>
      <c r="D204" s="42"/>
      <c r="E204" s="43"/>
      <c r="F204" s="42"/>
      <c r="G204" s="43"/>
      <c r="H204" s="42"/>
      <c r="I204" s="43"/>
      <c r="J204" s="42"/>
      <c r="K204" s="43"/>
    </row>
    <row r="205" spans="2:11" ht="30.75" customHeight="1">
      <c r="B205" s="44"/>
      <c r="C205" s="45"/>
      <c r="D205" s="44"/>
      <c r="E205" s="45"/>
      <c r="F205" s="44"/>
      <c r="G205" s="45"/>
      <c r="H205" s="44"/>
      <c r="I205" s="45"/>
      <c r="J205" s="44"/>
      <c r="K205" s="45"/>
    </row>
    <row r="206" spans="2:11" ht="30.75" customHeight="1">
      <c r="B206" s="44"/>
      <c r="C206" s="45"/>
      <c r="D206" s="44"/>
      <c r="E206" s="45"/>
      <c r="F206" s="44"/>
      <c r="G206" s="45"/>
      <c r="H206" s="44"/>
      <c r="I206" s="45"/>
      <c r="J206" s="44"/>
      <c r="K206" s="45"/>
    </row>
    <row r="207" spans="2:11" ht="30.75" customHeight="1">
      <c r="B207" s="44"/>
      <c r="C207" s="45"/>
      <c r="D207" s="44"/>
      <c r="E207" s="45"/>
      <c r="F207" s="44"/>
      <c r="G207" s="45"/>
      <c r="H207" s="44"/>
      <c r="I207" s="45"/>
      <c r="J207" s="44"/>
      <c r="K207" s="45"/>
    </row>
    <row r="208" spans="2:11" ht="30.75" customHeight="1">
      <c r="B208" s="44"/>
      <c r="C208" s="45"/>
      <c r="D208" s="44"/>
      <c r="E208" s="45"/>
      <c r="F208" s="44"/>
      <c r="G208" s="45"/>
      <c r="H208" s="44"/>
      <c r="I208" s="45"/>
      <c r="J208" s="44"/>
      <c r="K208" s="45"/>
    </row>
    <row r="209" spans="2:11" ht="30.75" customHeight="1">
      <c r="B209" s="44"/>
      <c r="C209" s="45"/>
      <c r="D209" s="44"/>
      <c r="E209" s="46"/>
      <c r="F209" s="44"/>
      <c r="G209" s="45"/>
      <c r="H209" s="44"/>
      <c r="I209" s="45"/>
      <c r="J209" s="44"/>
      <c r="K209" s="45"/>
    </row>
    <row r="210" spans="2:11" ht="30.75" customHeight="1">
      <c r="B210" s="44"/>
      <c r="C210" s="45"/>
      <c r="D210" s="44"/>
      <c r="E210" s="45"/>
      <c r="F210" s="44"/>
      <c r="G210" s="45"/>
      <c r="H210" s="44"/>
      <c r="I210" s="45"/>
      <c r="J210" s="44"/>
      <c r="K210" s="45"/>
    </row>
    <row r="211" spans="2:11" ht="30.75" customHeight="1">
      <c r="B211" s="47"/>
      <c r="C211" s="48"/>
      <c r="D211" s="47"/>
      <c r="E211" s="48"/>
      <c r="F211" s="47"/>
      <c r="G211" s="48"/>
      <c r="H211" s="47"/>
      <c r="I211" s="48"/>
      <c r="J211" s="47"/>
      <c r="K211" s="48"/>
    </row>
  </sheetData>
  <sheetProtection/>
  <mergeCells count="12">
    <mergeCell ref="E17:H17"/>
    <mergeCell ref="E53:H53"/>
    <mergeCell ref="E89:H89"/>
    <mergeCell ref="E125:H125"/>
    <mergeCell ref="E161:H161"/>
    <mergeCell ref="E197:H197"/>
    <mergeCell ref="B12:B13"/>
    <mergeCell ref="B48:B49"/>
    <mergeCell ref="B84:B85"/>
    <mergeCell ref="B120:B121"/>
    <mergeCell ref="B156:B157"/>
    <mergeCell ref="B192:B193"/>
  </mergeCells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足立晃一</dc:creator>
  <cp:keywords/>
  <dc:description/>
  <cp:lastModifiedBy/>
  <dcterms:created xsi:type="dcterms:W3CDTF">2019-10-20T06:21:06Z</dcterms:created>
  <dcterms:modified xsi:type="dcterms:W3CDTF">2019-10-21T01:39:07Z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